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filterPrivacy="1" defaultThemeVersion="166925"/>
  <xr:revisionPtr revIDLastSave="0" documentId="8_{ADD7239F-0ABC-439E-8583-6DD3993F04BB}" xr6:coauthVersionLast="47" xr6:coauthVersionMax="47" xr10:uidLastSave="{00000000-0000-0000-0000-000000000000}"/>
  <bookViews>
    <workbookView xWindow="3210" yWindow="900" windowWidth="24045" windowHeight="12555" xr2:uid="{AE8A2328-6076-4953-9D15-EEBAFC4A41CA}"/>
  </bookViews>
  <sheets>
    <sheet name="HCT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0" i="2" l="1"/>
  <c r="D20" i="2" l="1"/>
  <c r="C44" i="2"/>
  <c r="D44" i="2"/>
  <c r="E44" i="2"/>
  <c r="F44" i="2"/>
  <c r="G44" i="2"/>
  <c r="H44" i="2"/>
  <c r="I44" i="2"/>
  <c r="J44" i="2"/>
  <c r="K44" i="2"/>
  <c r="L44" i="2"/>
  <c r="M44" i="2"/>
  <c r="N44" i="2"/>
  <c r="O44" i="2"/>
  <c r="P44" i="2"/>
  <c r="Q44" i="2"/>
  <c r="R44" i="2"/>
  <c r="S44" i="2"/>
  <c r="T44" i="2"/>
  <c r="U44" i="2"/>
  <c r="V44" i="2"/>
  <c r="W44" i="2"/>
  <c r="X44" i="2"/>
  <c r="Y44" i="2"/>
  <c r="Z44" i="2"/>
  <c r="AA44" i="2"/>
  <c r="AB44" i="2"/>
  <c r="AC44" i="2"/>
  <c r="AD44" i="2"/>
  <c r="AE44" i="2"/>
  <c r="AF44" i="2"/>
  <c r="AG44" i="2"/>
  <c r="AH44" i="2"/>
  <c r="AI44" i="2"/>
  <c r="AJ44" i="2"/>
  <c r="AK44" i="2"/>
  <c r="AL44" i="2"/>
  <c r="AM44" i="2"/>
  <c r="AN44" i="2"/>
  <c r="AO44" i="2"/>
  <c r="AP44" i="2"/>
  <c r="AQ44" i="2"/>
  <c r="AR44" i="2"/>
  <c r="AS44" i="2"/>
  <c r="AT44" i="2"/>
  <c r="J20" i="2" l="1"/>
  <c r="J22" i="2" s="1"/>
  <c r="I34" i="2" l="1"/>
  <c r="I35" i="2" s="1"/>
  <c r="H34" i="2"/>
  <c r="H35" i="2" s="1"/>
  <c r="G34" i="2"/>
  <c r="G35" i="2" s="1"/>
  <c r="F34" i="2"/>
  <c r="F36" i="2" s="1"/>
  <c r="E34" i="2"/>
  <c r="E36" i="2" s="1"/>
  <c r="J21" i="2"/>
  <c r="G27" i="2"/>
  <c r="G28" i="2" s="1"/>
  <c r="F27" i="2"/>
  <c r="F28" i="2" s="1"/>
  <c r="E27" i="2"/>
  <c r="I27" i="2"/>
  <c r="I28" i="2" s="1"/>
  <c r="H20" i="2"/>
  <c r="H27" i="2"/>
  <c r="H28" i="2" s="1"/>
  <c r="D27" i="2"/>
  <c r="D34" i="2"/>
  <c r="K20" i="2"/>
  <c r="L20" i="2"/>
  <c r="N20" i="2"/>
  <c r="F20" i="2"/>
  <c r="I20" i="2"/>
  <c r="M20" i="2"/>
  <c r="E20" i="2"/>
  <c r="G20" i="2"/>
  <c r="H36" i="2" l="1"/>
  <c r="E35" i="2"/>
  <c r="F35" i="2"/>
  <c r="G36" i="2"/>
  <c r="I36" i="2"/>
  <c r="D36" i="2"/>
  <c r="D35" i="2"/>
  <c r="N21" i="2"/>
  <c r="N22" i="2"/>
  <c r="H21" i="2"/>
  <c r="H22" i="2"/>
  <c r="L22" i="2"/>
  <c r="L21" i="2"/>
  <c r="E22" i="2"/>
  <c r="E21" i="2"/>
  <c r="D28" i="2"/>
  <c r="D29" i="2"/>
  <c r="E29" i="2"/>
  <c r="E28" i="2"/>
  <c r="I21" i="2"/>
  <c r="I22" i="2"/>
  <c r="K21" i="2"/>
  <c r="K22" i="2"/>
  <c r="M22" i="2"/>
  <c r="M21" i="2"/>
  <c r="D22" i="2"/>
  <c r="D21" i="2"/>
  <c r="G22" i="2"/>
  <c r="G21" i="2"/>
  <c r="F22" i="2"/>
  <c r="F21" i="2"/>
  <c r="F29" i="2"/>
  <c r="G29" i="2"/>
  <c r="H29" i="2"/>
  <c r="I29" i="2"/>
</calcChain>
</file>

<file path=xl/sharedStrings.xml><?xml version="1.0" encoding="utf-8"?>
<sst xmlns="http://schemas.openxmlformats.org/spreadsheetml/2006/main" count="32" uniqueCount="23">
  <si>
    <t>%</t>
  </si>
  <si>
    <t>STW</t>
  </si>
  <si>
    <t>0º</t>
  </si>
  <si>
    <t>10º</t>
  </si>
  <si>
    <t>20º</t>
  </si>
  <si>
    <t>factor base</t>
  </si>
  <si>
    <t>% de ajuste por escora de 10º</t>
  </si>
  <si>
    <t>% de ajuste por escora de 20º</t>
  </si>
  <si>
    <t>B&amp;G HERCULES</t>
  </si>
  <si>
    <t>B&amp;G H3000</t>
  </si>
  <si>
    <t>B&amp;G H5000</t>
  </si>
  <si>
    <t>Baseline speed calibration</t>
  </si>
  <si>
    <t>Linearity and Heel Correction Table (Approximate Values Calculator)</t>
  </si>
  <si>
    <t>Tabla de Corrección de STW por Linealidad y Escora (Calculadora de Valores Aproximados)</t>
  </si>
  <si>
    <t>Velocidad de calibración</t>
  </si>
  <si>
    <t>La correcciones para 0º, 10º y 20º son en nudos y se adicionan a la velocidad.</t>
  </si>
  <si>
    <t>The corrections for 0º, 10º and 20º are in knots and are added to the speed.</t>
  </si>
  <si>
    <t>Puedes ingresar valores en las celdas verdes - EL procesador B&amp;G Hercules permite crear la tabla con valores para los STW quee tu quieras.</t>
  </si>
  <si>
    <t>You can enter values in the green cells - The B&amp;G Hercules processor allows you to create the table with values for the STWs you want</t>
  </si>
  <si>
    <t>% Ajustment for 20º heel</t>
  </si>
  <si>
    <t>% Ajustment for 10º heel</t>
  </si>
  <si>
    <t>HCT</t>
  </si>
  <si>
    <t>V2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</si>
</sst>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0.0%"/>
    <numFmt numFmtId="166" formatCode="0.0\ \k\t"/>
    <numFmt numFmtId="167" formatCode="0.0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61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rgb="FF9C5700"/>
      <name val="Calibri"/>
      <family val="2"/>
      <scheme val="minor"/>
    </font>
    <font>
      <sz val="11"/>
      <color rgb="FF595959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3" fillId="3" borderId="0" applyNumberFormat="0" applyBorder="0" applyAlignment="0" applyProtection="0"/>
  </cellStyleXfs>
  <cellXfs count="26">
    <xf numFmtId="0" fontId="0" fillId="0" borderId="0" xfId="0"/>
    <xf numFmtId="2" fontId="0" fillId="0" borderId="0" xfId="0" applyNumberFormat="1"/>
    <xf numFmtId="2" fontId="0" fillId="0" borderId="0" xfId="1" applyNumberFormat="1" applyFont="1" applyFill="1"/>
    <xf numFmtId="165" fontId="5" fillId="2" borderId="0" xfId="2" applyNumberFormat="1" applyFont="1" applyAlignment="1" applyProtection="1">
      <alignment horizontal="center"/>
      <protection locked="0"/>
    </xf>
    <xf numFmtId="0" fontId="4" fillId="0" borderId="0" xfId="0" applyFont="1" applyAlignment="1" applyProtection="1">
      <alignment horizontal="right"/>
      <protection hidden="1"/>
    </xf>
    <xf numFmtId="166" fontId="5" fillId="2" borderId="0" xfId="2" applyNumberFormat="1" applyFont="1" applyAlignment="1" applyProtection="1">
      <alignment horizontal="center"/>
      <protection locked="0"/>
    </xf>
    <xf numFmtId="0" fontId="6" fillId="0" borderId="0" xfId="0" applyFont="1"/>
    <xf numFmtId="165" fontId="8" fillId="0" borderId="0" xfId="3" applyNumberFormat="1" applyFont="1" applyFill="1"/>
    <xf numFmtId="164" fontId="0" fillId="0" borderId="0" xfId="0" applyNumberFormat="1"/>
    <xf numFmtId="165" fontId="3" fillId="0" borderId="0" xfId="3" applyNumberFormat="1" applyFill="1"/>
    <xf numFmtId="0" fontId="0" fillId="0" borderId="0" xfId="0" applyAlignment="1">
      <alignment horizontal="right"/>
    </xf>
    <xf numFmtId="0" fontId="4" fillId="0" borderId="0" xfId="0" applyFont="1"/>
    <xf numFmtId="166" fontId="2" fillId="2" borderId="0" xfId="2" applyNumberFormat="1" applyProtection="1">
      <protection locked="0"/>
    </xf>
    <xf numFmtId="166" fontId="3" fillId="3" borderId="0" xfId="3" applyNumberFormat="1"/>
    <xf numFmtId="0" fontId="2" fillId="0" borderId="0" xfId="2" applyFill="1"/>
    <xf numFmtId="0" fontId="3" fillId="0" borderId="0" xfId="3" applyFill="1"/>
    <xf numFmtId="0" fontId="0" fillId="0" borderId="0" xfId="0" applyProtection="1">
      <protection hidden="1"/>
    </xf>
    <xf numFmtId="164" fontId="0" fillId="0" borderId="0" xfId="0" applyNumberFormat="1" applyProtection="1">
      <protection hidden="1"/>
    </xf>
    <xf numFmtId="0" fontId="9" fillId="0" borderId="0" xfId="0" applyFont="1" applyAlignment="1">
      <alignment horizontal="left" vertical="top" readingOrder="1"/>
    </xf>
    <xf numFmtId="165" fontId="0" fillId="0" borderId="0" xfId="1" applyNumberFormat="1" applyFont="1" applyProtection="1">
      <protection hidden="1"/>
    </xf>
    <xf numFmtId="164" fontId="0" fillId="0" borderId="0" xfId="1" applyNumberFormat="1" applyFont="1"/>
    <xf numFmtId="167" fontId="0" fillId="0" borderId="0" xfId="1" applyNumberFormat="1" applyFont="1"/>
    <xf numFmtId="167" fontId="0" fillId="0" borderId="0" xfId="0" applyNumberFormat="1"/>
    <xf numFmtId="0" fontId="4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10" fillId="0" borderId="0" xfId="0" applyFont="1"/>
  </cellXfs>
  <cellStyles count="4">
    <cellStyle name="Good" xfId="2" builtinId="26"/>
    <cellStyle name="Neutral" xfId="3" builtinId="28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HCT!$C$41:$BM$41</c:f>
            </c:numRef>
          </c:xVal>
          <c:yVal>
            <c:numRef>
              <c:f>HCT!$C$44:$BM$44</c:f>
            </c:numRef>
          </c:yVal>
          <c:smooth val="1"/>
          <c:extLst>
            <c:ext xmlns:c16="http://schemas.microsoft.com/office/drawing/2014/chart" uri="{C3380CC4-5D6E-409C-BE32-E72D297353CC}">
              <c16:uniqueId val="{00000000-E988-4BF2-BB4A-5813902CCD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43573664"/>
        <c:axId val="720835584"/>
      </c:scatterChart>
      <c:valAx>
        <c:axId val="3435736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20835584"/>
        <c:crosses val="autoZero"/>
        <c:crossBetween val="midCat"/>
      </c:valAx>
      <c:valAx>
        <c:axId val="720835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357366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46</xdr:col>
      <xdr:colOff>461962</xdr:colOff>
      <xdr:row>23</xdr:row>
      <xdr:rowOff>52387</xdr:rowOff>
    </xdr:from>
    <xdr:to>
      <xdr:col>54</xdr:col>
      <xdr:colOff>157162</xdr:colOff>
      <xdr:row>37</xdr:row>
      <xdr:rowOff>128587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FC0A863-7929-9C35-7DB2-02067BF7ABD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1FBD9F-67D6-4E06-882F-C6244DA08598}">
  <dimension ref="A1:BM44"/>
  <sheetViews>
    <sheetView tabSelected="1" workbookViewId="0">
      <selection activeCell="L14" sqref="L14"/>
    </sheetView>
  </sheetViews>
  <sheetFormatPr defaultRowHeight="15" x14ac:dyDescent="0.25"/>
  <cols>
    <col min="1" max="14" width="9" customWidth="1"/>
  </cols>
  <sheetData>
    <row r="1" spans="1:10" ht="15.75" x14ac:dyDescent="0.25">
      <c r="A1" s="25" t="s">
        <v>21</v>
      </c>
      <c r="B1" s="25" t="s">
        <v>22</v>
      </c>
    </row>
    <row r="3" spans="1:10" x14ac:dyDescent="0.25">
      <c r="B3" s="23" t="s">
        <v>13</v>
      </c>
      <c r="C3" s="23"/>
      <c r="D3" s="23"/>
      <c r="E3" s="23"/>
      <c r="F3" s="23"/>
      <c r="G3" s="23"/>
      <c r="H3" s="23"/>
      <c r="I3" s="23"/>
      <c r="J3" s="23"/>
    </row>
    <row r="4" spans="1:10" x14ac:dyDescent="0.25">
      <c r="B4" s="24" t="s">
        <v>12</v>
      </c>
      <c r="C4" s="24"/>
      <c r="D4" s="24"/>
      <c r="E4" s="24"/>
      <c r="F4" s="24"/>
      <c r="G4" s="24"/>
      <c r="H4" s="24"/>
      <c r="I4" s="24"/>
      <c r="J4" s="24"/>
    </row>
    <row r="6" spans="1:10" x14ac:dyDescent="0.25">
      <c r="B6" t="s">
        <v>15</v>
      </c>
      <c r="E6" s="9"/>
    </row>
    <row r="7" spans="1:10" x14ac:dyDescent="0.25">
      <c r="B7" s="6" t="s">
        <v>16</v>
      </c>
      <c r="C7" s="6"/>
      <c r="D7" s="6"/>
      <c r="E7" s="7"/>
      <c r="F7" s="6"/>
      <c r="G7" s="6"/>
      <c r="H7" s="6"/>
      <c r="I7" s="6"/>
    </row>
    <row r="9" spans="1:10" x14ac:dyDescent="0.25">
      <c r="B9" t="s">
        <v>17</v>
      </c>
    </row>
    <row r="10" spans="1:10" x14ac:dyDescent="0.25">
      <c r="B10" s="6" t="s">
        <v>18</v>
      </c>
    </row>
    <row r="12" spans="1:10" x14ac:dyDescent="0.25">
      <c r="C12" s="10"/>
      <c r="D12" s="10" t="s">
        <v>14</v>
      </c>
      <c r="F12" s="5">
        <v>7</v>
      </c>
      <c r="H12" s="6" t="s">
        <v>11</v>
      </c>
    </row>
    <row r="13" spans="1:10" x14ac:dyDescent="0.25">
      <c r="C13" s="10"/>
      <c r="D13" s="10" t="s">
        <v>6</v>
      </c>
      <c r="F13" s="3">
        <v>-0.01</v>
      </c>
      <c r="H13" s="6" t="s">
        <v>20</v>
      </c>
    </row>
    <row r="14" spans="1:10" x14ac:dyDescent="0.25">
      <c r="C14" s="10"/>
      <c r="D14" s="10" t="s">
        <v>7</v>
      </c>
      <c r="F14" s="3">
        <v>-0.02</v>
      </c>
      <c r="H14" s="6" t="s">
        <v>19</v>
      </c>
    </row>
    <row r="15" spans="1:10" x14ac:dyDescent="0.25">
      <c r="E15" s="9"/>
    </row>
    <row r="16" spans="1:10" x14ac:dyDescent="0.25">
      <c r="E16" s="9"/>
    </row>
    <row r="17" spans="3:14" x14ac:dyDescent="0.25">
      <c r="C17" s="11" t="s">
        <v>8</v>
      </c>
      <c r="E17" s="9"/>
    </row>
    <row r="19" spans="3:14" x14ac:dyDescent="0.25">
      <c r="C19" t="s">
        <v>1</v>
      </c>
      <c r="D19" s="12">
        <v>2</v>
      </c>
      <c r="E19" s="12">
        <v>2.5</v>
      </c>
      <c r="F19" s="12">
        <v>5</v>
      </c>
      <c r="G19" s="12">
        <v>7</v>
      </c>
      <c r="H19" s="12">
        <v>10</v>
      </c>
      <c r="I19" s="12">
        <v>15</v>
      </c>
      <c r="J19" s="12">
        <v>20</v>
      </c>
      <c r="K19" s="12">
        <v>30</v>
      </c>
      <c r="L19" s="12"/>
      <c r="M19" s="12"/>
      <c r="N19" s="12"/>
    </row>
    <row r="20" spans="3:14" x14ac:dyDescent="0.25">
      <c r="C20" t="s">
        <v>2</v>
      </c>
      <c r="D20" s="21">
        <f>($C$40+HLOOKUP(D$19,$C$41:$BM$42,2))*D$19</f>
        <v>0.14850000000000008</v>
      </c>
      <c r="E20" s="21">
        <f>($C$40+HLOOKUP(E$19,$C$41:$BM$42,2))*E$19</f>
        <v>0.15848437500000007</v>
      </c>
      <c r="F20" s="21">
        <f>($C$40+HLOOKUP(F$19,$C$41:$BM$42,2))*F$19</f>
        <v>0.10649999999999993</v>
      </c>
      <c r="G20" s="21">
        <f>($C$40+HLOOKUP(G$19,$C$41:$BM$42,2))*G$19</f>
        <v>0</v>
      </c>
      <c r="H20" s="21">
        <f>($C$40+HLOOKUP(H$19,$C$41:$BM$42,2))*H$19</f>
        <v>-0.16950000000000021</v>
      </c>
      <c r="I20" s="21">
        <f>($C$40+HLOOKUP(I$19,$C$41:$BM$42,2))*I$19</f>
        <v>-0.37800000000000167</v>
      </c>
      <c r="J20" s="21">
        <f>($C$40+HLOOKUP(J$19,$C$41:$BM$42,2))*J$19</f>
        <v>-0.81900000000000084</v>
      </c>
      <c r="K20" s="21">
        <f>($C$40+HLOOKUP(K$19,$C$41:$BM$42,2))*K$19</f>
        <v>-2.0414999999999983</v>
      </c>
      <c r="L20" s="21">
        <f>($C$40+HLOOKUP(L$19,$C$41:$BM$42,2))*L$19</f>
        <v>0</v>
      </c>
      <c r="M20" s="21">
        <f>($C$40+HLOOKUP(M$19,$C$41:$BM$42,2))*M$19</f>
        <v>0</v>
      </c>
      <c r="N20" s="21">
        <f>($C$40+HLOOKUP(N$19,$C$41:$BM$42,2))*N$19</f>
        <v>0</v>
      </c>
    </row>
    <row r="21" spans="3:14" x14ac:dyDescent="0.25">
      <c r="C21" t="s">
        <v>3</v>
      </c>
      <c r="D21" s="22">
        <f t="shared" ref="D21:N21" si="0">D$20+($F$13*D$19)</f>
        <v>0.12850000000000009</v>
      </c>
      <c r="E21" s="22">
        <f t="shared" si="0"/>
        <v>0.13348437500000007</v>
      </c>
      <c r="F21" s="22">
        <f t="shared" si="0"/>
        <v>5.6499999999999925E-2</v>
      </c>
      <c r="G21" s="22">
        <f t="shared" si="0"/>
        <v>-7.0000000000000007E-2</v>
      </c>
      <c r="H21" s="22">
        <f t="shared" si="0"/>
        <v>-0.26950000000000018</v>
      </c>
      <c r="I21" s="22">
        <f t="shared" si="0"/>
        <v>-0.52800000000000169</v>
      </c>
      <c r="J21" s="22">
        <f t="shared" si="0"/>
        <v>-1.0190000000000008</v>
      </c>
      <c r="K21" s="22">
        <f t="shared" si="0"/>
        <v>-2.3414999999999981</v>
      </c>
      <c r="L21" s="22">
        <f t="shared" si="0"/>
        <v>0</v>
      </c>
      <c r="M21" s="22">
        <f t="shared" si="0"/>
        <v>0</v>
      </c>
      <c r="N21" s="22">
        <f t="shared" si="0"/>
        <v>0</v>
      </c>
    </row>
    <row r="22" spans="3:14" x14ac:dyDescent="0.25">
      <c r="C22" t="s">
        <v>4</v>
      </c>
      <c r="D22" s="22">
        <f t="shared" ref="D22:N22" si="1">D$20+($F$14*D$19)</f>
        <v>0.10850000000000007</v>
      </c>
      <c r="E22" s="22">
        <f t="shared" si="1"/>
        <v>0.10848437500000006</v>
      </c>
      <c r="F22" s="22">
        <f t="shared" si="1"/>
        <v>6.4999999999999225E-3</v>
      </c>
      <c r="G22" s="22">
        <f t="shared" si="1"/>
        <v>-0.14000000000000001</v>
      </c>
      <c r="H22" s="22">
        <f t="shared" si="1"/>
        <v>-0.36950000000000022</v>
      </c>
      <c r="I22" s="22">
        <f t="shared" si="1"/>
        <v>-0.67800000000000171</v>
      </c>
      <c r="J22" s="22">
        <f t="shared" si="1"/>
        <v>-1.2190000000000007</v>
      </c>
      <c r="K22" s="22">
        <f t="shared" si="1"/>
        <v>-2.6414999999999984</v>
      </c>
      <c r="L22" s="22">
        <f t="shared" si="1"/>
        <v>0</v>
      </c>
      <c r="M22" s="22">
        <f t="shared" si="1"/>
        <v>0</v>
      </c>
      <c r="N22" s="22">
        <f t="shared" si="1"/>
        <v>0</v>
      </c>
    </row>
    <row r="23" spans="3:14" x14ac:dyDescent="0.25"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3:14" x14ac:dyDescent="0.25">
      <c r="C24" s="11" t="s">
        <v>10</v>
      </c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3:14" x14ac:dyDescent="0.25"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3:14" x14ac:dyDescent="0.25">
      <c r="C26" t="s">
        <v>1</v>
      </c>
      <c r="D26" s="13">
        <v>2.5</v>
      </c>
      <c r="E26" s="13">
        <v>5</v>
      </c>
      <c r="F26" s="13">
        <v>7.5</v>
      </c>
      <c r="G26" s="13">
        <v>10</v>
      </c>
      <c r="H26" s="13">
        <v>12.5</v>
      </c>
      <c r="I26" s="13">
        <v>15</v>
      </c>
      <c r="J26" s="14"/>
      <c r="K26" s="14"/>
      <c r="L26" s="14"/>
      <c r="M26" s="14"/>
      <c r="N26" s="14"/>
    </row>
    <row r="27" spans="3:14" x14ac:dyDescent="0.25">
      <c r="C27" t="s">
        <v>2</v>
      </c>
      <c r="D27" s="20">
        <f>($C$40+HLOOKUP(D$26,$C$41:$BM$42,2))*D$26</f>
        <v>0.15848437500000007</v>
      </c>
      <c r="E27" s="20">
        <f>($C$40+HLOOKUP(E$26,$C$41:$BM$42,2))*E$26</f>
        <v>0.10649999999999993</v>
      </c>
      <c r="F27" s="20">
        <f>($C$40+HLOOKUP(F$26,$C$41:$BM$42,2))*F$26</f>
        <v>-2.9390624999999782E-2</v>
      </c>
      <c r="G27" s="20">
        <f>($C$40+HLOOKUP(G$26,$C$41:$BM$42,2))*G$26</f>
        <v>-0.16950000000000021</v>
      </c>
      <c r="H27" s="20">
        <f>($C$40+HLOOKUP(H$26,$C$41:$BM$42,2))*H$26</f>
        <v>-0.2810156250000001</v>
      </c>
      <c r="I27" s="20">
        <f>($C$40+HLOOKUP(I$26,$C$41:$BM$42,2))*I$26</f>
        <v>-0.37800000000000167</v>
      </c>
      <c r="J27" s="2"/>
      <c r="K27" s="2"/>
      <c r="L27" s="2"/>
      <c r="M27" s="2"/>
      <c r="N27" s="2"/>
    </row>
    <row r="28" spans="3:14" x14ac:dyDescent="0.25">
      <c r="C28" t="s">
        <v>3</v>
      </c>
      <c r="D28" s="8">
        <f t="shared" ref="D28:I28" si="2">D$27+($F$13*D$26)</f>
        <v>0.13348437500000007</v>
      </c>
      <c r="E28" s="8">
        <f t="shared" si="2"/>
        <v>5.6499999999999925E-2</v>
      </c>
      <c r="F28" s="8">
        <f t="shared" si="2"/>
        <v>-0.10439062499999978</v>
      </c>
      <c r="G28" s="8">
        <f t="shared" si="2"/>
        <v>-0.26950000000000018</v>
      </c>
      <c r="H28" s="8">
        <f t="shared" si="2"/>
        <v>-0.4060156250000001</v>
      </c>
      <c r="I28" s="8">
        <f t="shared" si="2"/>
        <v>-0.52800000000000169</v>
      </c>
      <c r="J28" s="1"/>
      <c r="K28" s="1"/>
      <c r="L28" s="1"/>
      <c r="M28" s="1"/>
      <c r="N28" s="1"/>
    </row>
    <row r="29" spans="3:14" x14ac:dyDescent="0.25">
      <c r="C29" t="s">
        <v>4</v>
      </c>
      <c r="D29" s="8">
        <f t="shared" ref="D29:I29" si="3">D$27+($F$14*D$26)</f>
        <v>0.10848437500000006</v>
      </c>
      <c r="E29" s="8">
        <f t="shared" si="3"/>
        <v>6.4999999999999225E-3</v>
      </c>
      <c r="F29" s="8">
        <f t="shared" si="3"/>
        <v>-0.17939062499999978</v>
      </c>
      <c r="G29" s="8">
        <f t="shared" si="3"/>
        <v>-0.36950000000000022</v>
      </c>
      <c r="H29" s="8">
        <f t="shared" si="3"/>
        <v>-0.5310156250000001</v>
      </c>
      <c r="I29" s="8">
        <f t="shared" si="3"/>
        <v>-0.67800000000000171</v>
      </c>
      <c r="J29" s="1"/>
      <c r="K29" s="1"/>
      <c r="L29" s="1"/>
      <c r="M29" s="1"/>
      <c r="N29" s="1"/>
    </row>
    <row r="30" spans="3:14" x14ac:dyDescent="0.25"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</row>
    <row r="31" spans="3:14" x14ac:dyDescent="0.25">
      <c r="C31" s="11" t="s">
        <v>9</v>
      </c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3:14" x14ac:dyDescent="0.25"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2:65" x14ac:dyDescent="0.25">
      <c r="C33" t="s">
        <v>1</v>
      </c>
      <c r="D33" s="13">
        <v>5</v>
      </c>
      <c r="E33" s="13">
        <v>10</v>
      </c>
      <c r="F33" s="13">
        <v>15</v>
      </c>
      <c r="G33" s="13">
        <v>20</v>
      </c>
      <c r="H33" s="13">
        <v>25</v>
      </c>
      <c r="I33" s="13">
        <v>30</v>
      </c>
      <c r="J33" s="15"/>
      <c r="K33" s="15"/>
      <c r="L33" s="15"/>
      <c r="M33" s="15"/>
      <c r="N33" s="15"/>
    </row>
    <row r="34" spans="2:65" x14ac:dyDescent="0.25">
      <c r="C34" t="s">
        <v>2</v>
      </c>
      <c r="D34" s="20">
        <f>($C$40+HLOOKUP(D$33,$C$41:$BM$42,2))*D$33</f>
        <v>0.10649999999999993</v>
      </c>
      <c r="E34" s="20">
        <f>($C$40+HLOOKUP(E$33,$C$41:$BM$42,2))*E$33</f>
        <v>-0.16950000000000021</v>
      </c>
      <c r="F34" s="20">
        <f>($C$40+HLOOKUP(F$33,$C$41:$BM$42,2))*F$33</f>
        <v>-0.37800000000000167</v>
      </c>
      <c r="G34" s="20">
        <f>($C$40+HLOOKUP(G$33,$C$41:$BM$42,2))*G$33</f>
        <v>-0.81900000000000084</v>
      </c>
      <c r="H34" s="20">
        <f>($C$40+HLOOKUP(H$33,$C$41:$BM$42,2))*H$33</f>
        <v>-1.7012499999999986</v>
      </c>
      <c r="I34" s="20">
        <f>($C$40+HLOOKUP(I$33,$C$41:$BM$42,2))*I$33</f>
        <v>-2.0414999999999983</v>
      </c>
      <c r="J34" s="2"/>
      <c r="K34" s="2"/>
      <c r="L34" s="2"/>
      <c r="M34" s="2"/>
      <c r="N34" s="2"/>
    </row>
    <row r="35" spans="2:65" x14ac:dyDescent="0.25">
      <c r="C35" t="s">
        <v>3</v>
      </c>
      <c r="D35" s="8">
        <f t="shared" ref="D35:I35" si="4">D$34+($F$13*D$33)</f>
        <v>5.6499999999999925E-2</v>
      </c>
      <c r="E35" s="8">
        <f t="shared" si="4"/>
        <v>-0.26950000000000018</v>
      </c>
      <c r="F35" s="8">
        <f t="shared" si="4"/>
        <v>-0.52800000000000169</v>
      </c>
      <c r="G35" s="8">
        <f t="shared" si="4"/>
        <v>-1.0190000000000008</v>
      </c>
      <c r="H35" s="8">
        <f t="shared" si="4"/>
        <v>-1.9512499999999986</v>
      </c>
      <c r="I35" s="8">
        <f t="shared" si="4"/>
        <v>-2.3414999999999981</v>
      </c>
      <c r="J35" s="1"/>
      <c r="K35" s="1"/>
      <c r="L35" s="1"/>
      <c r="M35" s="1"/>
      <c r="N35" s="1"/>
    </row>
    <row r="36" spans="2:65" x14ac:dyDescent="0.25">
      <c r="C36" t="s">
        <v>4</v>
      </c>
      <c r="D36" s="8">
        <f t="shared" ref="D36:I36" si="5">D$34+($F$14*D$33)</f>
        <v>6.4999999999999225E-3</v>
      </c>
      <c r="E36" s="8">
        <f t="shared" si="5"/>
        <v>-0.36950000000000022</v>
      </c>
      <c r="F36" s="8">
        <f t="shared" si="5"/>
        <v>-0.67800000000000171</v>
      </c>
      <c r="G36" s="8">
        <f t="shared" si="5"/>
        <v>-1.2190000000000007</v>
      </c>
      <c r="H36" s="8">
        <f t="shared" si="5"/>
        <v>-2.2012499999999986</v>
      </c>
      <c r="I36" s="8">
        <f t="shared" si="5"/>
        <v>-2.6414999999999984</v>
      </c>
      <c r="J36" s="1"/>
      <c r="K36" s="1"/>
      <c r="L36" s="1"/>
      <c r="M36" s="1"/>
      <c r="N36" s="1"/>
    </row>
    <row r="37" spans="2:65" x14ac:dyDescent="0.25"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</row>
    <row r="38" spans="2:65" x14ac:dyDescent="0.25"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40" spans="2:65" s="16" customFormat="1" hidden="1" x14ac:dyDescent="0.25">
      <c r="B40" s="16" t="s">
        <v>5</v>
      </c>
      <c r="C40" s="19">
        <f>-HLOOKUP($F$12,$C$41:$BM$42,2)</f>
        <v>0.13195000000000001</v>
      </c>
    </row>
    <row r="41" spans="2:65" s="16" customFormat="1" hidden="1" x14ac:dyDescent="0.25">
      <c r="B41" s="4" t="s">
        <v>1</v>
      </c>
      <c r="C41" s="17">
        <v>0</v>
      </c>
      <c r="D41" s="17">
        <v>0.5</v>
      </c>
      <c r="E41" s="17">
        <v>1</v>
      </c>
      <c r="F41" s="17">
        <v>1.5</v>
      </c>
      <c r="G41" s="17">
        <v>2</v>
      </c>
      <c r="H41" s="17">
        <v>2.5</v>
      </c>
      <c r="I41" s="17">
        <v>3</v>
      </c>
      <c r="J41" s="17">
        <v>3.5</v>
      </c>
      <c r="K41" s="17">
        <v>4</v>
      </c>
      <c r="L41" s="17">
        <v>4.5</v>
      </c>
      <c r="M41" s="17">
        <v>5</v>
      </c>
      <c r="N41" s="17">
        <v>5.5</v>
      </c>
      <c r="O41" s="17">
        <v>6</v>
      </c>
      <c r="P41" s="17">
        <v>6.5</v>
      </c>
      <c r="Q41" s="17">
        <v>7</v>
      </c>
      <c r="R41" s="17">
        <v>7.5</v>
      </c>
      <c r="S41" s="17">
        <v>8</v>
      </c>
      <c r="T41" s="17">
        <v>8.5</v>
      </c>
      <c r="U41" s="17">
        <v>9</v>
      </c>
      <c r="V41" s="17">
        <v>9.5</v>
      </c>
      <c r="W41" s="17">
        <v>10</v>
      </c>
      <c r="X41" s="17">
        <v>10.5</v>
      </c>
      <c r="Y41" s="17">
        <v>11</v>
      </c>
      <c r="Z41" s="17">
        <v>11.5</v>
      </c>
      <c r="AA41" s="17">
        <v>12</v>
      </c>
      <c r="AB41" s="17">
        <v>12.5</v>
      </c>
      <c r="AC41" s="17">
        <v>13</v>
      </c>
      <c r="AD41" s="17">
        <v>13.5</v>
      </c>
      <c r="AE41" s="17">
        <v>14</v>
      </c>
      <c r="AF41" s="17">
        <v>14.5</v>
      </c>
      <c r="AG41" s="17">
        <v>15</v>
      </c>
      <c r="AH41" s="17">
        <v>15.5</v>
      </c>
      <c r="AI41" s="17">
        <v>16</v>
      </c>
      <c r="AJ41" s="17">
        <v>16.5</v>
      </c>
      <c r="AK41" s="17">
        <v>17</v>
      </c>
      <c r="AL41" s="17">
        <v>17.5</v>
      </c>
      <c r="AM41" s="17">
        <v>18</v>
      </c>
      <c r="AN41" s="17">
        <v>18.5</v>
      </c>
      <c r="AO41" s="17">
        <v>19</v>
      </c>
      <c r="AP41" s="17">
        <v>19.5</v>
      </c>
      <c r="AQ41" s="17">
        <v>20</v>
      </c>
      <c r="AR41" s="17">
        <v>20.5</v>
      </c>
      <c r="AS41" s="17">
        <v>21</v>
      </c>
      <c r="AT41" s="17">
        <v>21.5</v>
      </c>
      <c r="AU41" s="17">
        <v>22</v>
      </c>
      <c r="AV41" s="17">
        <v>22.5</v>
      </c>
      <c r="AW41" s="17">
        <v>23</v>
      </c>
      <c r="AX41" s="17">
        <v>23.5</v>
      </c>
      <c r="AY41" s="17">
        <v>24</v>
      </c>
      <c r="AZ41" s="17">
        <v>24.5</v>
      </c>
      <c r="BA41" s="17">
        <v>25</v>
      </c>
      <c r="BB41" s="17">
        <v>25.5</v>
      </c>
      <c r="BC41" s="17">
        <v>26</v>
      </c>
      <c r="BD41" s="17">
        <v>26.5</v>
      </c>
      <c r="BE41" s="17">
        <v>27</v>
      </c>
      <c r="BF41" s="17">
        <v>27.5</v>
      </c>
      <c r="BG41" s="17">
        <v>28</v>
      </c>
      <c r="BH41" s="17">
        <v>28.5</v>
      </c>
      <c r="BI41" s="17">
        <v>29</v>
      </c>
      <c r="BJ41" s="17">
        <v>29.5</v>
      </c>
      <c r="BK41" s="17">
        <v>30</v>
      </c>
      <c r="BL41" s="17">
        <v>30.5</v>
      </c>
      <c r="BM41" s="17">
        <v>31</v>
      </c>
    </row>
    <row r="42" spans="2:65" s="16" customFormat="1" hidden="1" x14ac:dyDescent="0.25">
      <c r="B42" s="4" t="s">
        <v>0</v>
      </c>
      <c r="C42" s="19">
        <v>-4.9000000000000155E-3</v>
      </c>
      <c r="D42" s="19">
        <v>-1.9581249999999994E-2</v>
      </c>
      <c r="E42" s="19">
        <v>-3.3250000000000002E-2</v>
      </c>
      <c r="F42" s="19">
        <v>-4.5943750000000061E-2</v>
      </c>
      <c r="G42" s="19">
        <v>-5.7699999999999974E-2</v>
      </c>
      <c r="H42" s="19">
        <v>-6.8556249999999985E-2</v>
      </c>
      <c r="I42" s="19">
        <v>-7.8550000000000009E-2</v>
      </c>
      <c r="J42" s="19">
        <v>-8.7718750000000068E-2</v>
      </c>
      <c r="K42" s="19">
        <v>-9.6100000000000074E-2</v>
      </c>
      <c r="L42" s="19">
        <v>-0.10373125000000005</v>
      </c>
      <c r="M42" s="19">
        <v>-0.11065000000000003</v>
      </c>
      <c r="N42" s="19">
        <v>-0.11689375000000002</v>
      </c>
      <c r="O42" s="19">
        <v>-0.12250000000000005</v>
      </c>
      <c r="P42" s="19">
        <v>-0.12750625000000004</v>
      </c>
      <c r="Q42" s="19">
        <v>-0.13195000000000001</v>
      </c>
      <c r="R42" s="19">
        <v>-0.13586874999999998</v>
      </c>
      <c r="S42" s="19">
        <v>-0.13929999999999998</v>
      </c>
      <c r="T42" s="19">
        <v>-0.14228125000000003</v>
      </c>
      <c r="U42" s="19">
        <v>-0.14485000000000003</v>
      </c>
      <c r="V42" s="19">
        <v>-0.14704375000000003</v>
      </c>
      <c r="W42" s="19">
        <v>-0.14890000000000003</v>
      </c>
      <c r="X42" s="19">
        <v>-0.15045624999999996</v>
      </c>
      <c r="Y42" s="19">
        <v>-0.15175000000000005</v>
      </c>
      <c r="Z42" s="19">
        <v>-0.15281875</v>
      </c>
      <c r="AA42" s="19">
        <v>-0.15370000000000006</v>
      </c>
      <c r="AB42" s="19">
        <v>-0.15443125000000002</v>
      </c>
      <c r="AC42" s="19">
        <v>-0.15505000000000002</v>
      </c>
      <c r="AD42" s="19">
        <v>-0.15559374999999998</v>
      </c>
      <c r="AE42" s="19">
        <v>-0.15610000000000002</v>
      </c>
      <c r="AF42" s="19">
        <v>-0.15660625000000006</v>
      </c>
      <c r="AG42" s="19">
        <v>-0.15715000000000012</v>
      </c>
      <c r="AH42" s="19">
        <v>-0.15776875000000001</v>
      </c>
      <c r="AI42" s="19">
        <v>-0.15850000000000009</v>
      </c>
      <c r="AJ42" s="19">
        <v>-0.15938125000000014</v>
      </c>
      <c r="AK42" s="19">
        <v>-0.16045000000000009</v>
      </c>
      <c r="AL42" s="19">
        <v>-0.16174375000000007</v>
      </c>
      <c r="AM42" s="19">
        <v>-0.1633</v>
      </c>
      <c r="AN42" s="19">
        <v>-0.16515625000000012</v>
      </c>
      <c r="AO42" s="19">
        <v>-0.16735000000000011</v>
      </c>
      <c r="AP42" s="19">
        <v>-0.16991875000000012</v>
      </c>
      <c r="AQ42" s="19">
        <v>-0.17290000000000005</v>
      </c>
      <c r="AR42" s="19">
        <v>-0.17633125000000005</v>
      </c>
      <c r="AS42" s="19">
        <v>-0.18025000000000002</v>
      </c>
      <c r="AT42" s="19">
        <v>-0.1846937500000001</v>
      </c>
      <c r="AU42" s="19">
        <v>-0.19999999999999996</v>
      </c>
      <c r="AV42" s="19">
        <v>-0.19999999999999996</v>
      </c>
      <c r="AW42" s="19">
        <v>-0.19999999999999996</v>
      </c>
      <c r="AX42" s="19">
        <v>-0.19999999999999996</v>
      </c>
      <c r="AY42" s="19">
        <v>-0.19999999999999996</v>
      </c>
      <c r="AZ42" s="19">
        <v>-0.19999999999999996</v>
      </c>
      <c r="BA42" s="19">
        <v>-0.19999999999999996</v>
      </c>
      <c r="BB42" s="19">
        <v>-0.19999999999999996</v>
      </c>
      <c r="BC42" s="19">
        <v>-0.19999999999999996</v>
      </c>
      <c r="BD42" s="19">
        <v>-0.19999999999999996</v>
      </c>
      <c r="BE42" s="19">
        <v>-0.19999999999999996</v>
      </c>
      <c r="BF42" s="19">
        <v>-0.19999999999999996</v>
      </c>
      <c r="BG42" s="19">
        <v>-0.19999999999999996</v>
      </c>
      <c r="BH42" s="19">
        <v>-0.19999999999999996</v>
      </c>
      <c r="BI42" s="19">
        <v>-0.19999999999999996</v>
      </c>
      <c r="BJ42" s="19">
        <v>-0.19999999999999996</v>
      </c>
      <c r="BK42" s="19">
        <v>-0.19999999999999996</v>
      </c>
      <c r="BL42" s="19">
        <v>-0.19999999999999996</v>
      </c>
      <c r="BM42" s="19">
        <v>-0.19999999999999996</v>
      </c>
    </row>
    <row r="43" spans="2:65" hidden="1" x14ac:dyDescent="0.25"/>
    <row r="44" spans="2:65" hidden="1" x14ac:dyDescent="0.25">
      <c r="C44" s="18">
        <f xml:space="preserve"> -0.00005*C41^3 + 0.0021*C41^2 - 0.0304*C41 + 0.9951</f>
        <v>0.99509999999999998</v>
      </c>
      <c r="D44" s="18">
        <f t="shared" ref="D44:AT44" si="6" xml:space="preserve"> -0.00005*D41^3 + 0.0021*D41^2 - 0.0304*D41 + 0.9951</f>
        <v>0.98041875000000001</v>
      </c>
      <c r="E44" s="18">
        <f t="shared" si="6"/>
        <v>0.96675</v>
      </c>
      <c r="F44" s="18">
        <f t="shared" si="6"/>
        <v>0.95405624999999994</v>
      </c>
      <c r="G44" s="18">
        <f t="shared" si="6"/>
        <v>0.94230000000000003</v>
      </c>
      <c r="H44" s="18">
        <f t="shared" si="6"/>
        <v>0.93144375000000001</v>
      </c>
      <c r="I44" s="18">
        <f t="shared" si="6"/>
        <v>0.92144999999999999</v>
      </c>
      <c r="J44" s="18">
        <f t="shared" si="6"/>
        <v>0.91228124999999993</v>
      </c>
      <c r="K44" s="18">
        <f t="shared" si="6"/>
        <v>0.90389999999999993</v>
      </c>
      <c r="L44" s="18">
        <f t="shared" si="6"/>
        <v>0.89626874999999995</v>
      </c>
      <c r="M44" s="18">
        <f t="shared" si="6"/>
        <v>0.88934999999999997</v>
      </c>
      <c r="N44" s="18">
        <f t="shared" si="6"/>
        <v>0.88310624999999998</v>
      </c>
      <c r="O44" s="18">
        <f t="shared" si="6"/>
        <v>0.87749999999999995</v>
      </c>
      <c r="P44" s="18">
        <f t="shared" si="6"/>
        <v>0.87249374999999996</v>
      </c>
      <c r="Q44" s="18">
        <f t="shared" si="6"/>
        <v>0.86804999999999999</v>
      </c>
      <c r="R44" s="18">
        <f t="shared" si="6"/>
        <v>0.86413125000000002</v>
      </c>
      <c r="S44" s="18">
        <f t="shared" si="6"/>
        <v>0.86070000000000002</v>
      </c>
      <c r="T44" s="18">
        <f t="shared" si="6"/>
        <v>0.85771874999999997</v>
      </c>
      <c r="U44" s="18">
        <f t="shared" si="6"/>
        <v>0.85514999999999997</v>
      </c>
      <c r="V44" s="18">
        <f t="shared" si="6"/>
        <v>0.85295624999999997</v>
      </c>
      <c r="W44" s="18">
        <f t="shared" si="6"/>
        <v>0.85109999999999997</v>
      </c>
      <c r="X44" s="18">
        <f t="shared" si="6"/>
        <v>0.84954375000000004</v>
      </c>
      <c r="Y44" s="18">
        <f t="shared" si="6"/>
        <v>0.84824999999999995</v>
      </c>
      <c r="Z44" s="18">
        <f t="shared" si="6"/>
        <v>0.84718125</v>
      </c>
      <c r="AA44" s="18">
        <f t="shared" si="6"/>
        <v>0.84629999999999994</v>
      </c>
      <c r="AB44" s="18">
        <f t="shared" si="6"/>
        <v>0.84556874999999998</v>
      </c>
      <c r="AC44" s="18">
        <f t="shared" si="6"/>
        <v>0.84494999999999998</v>
      </c>
      <c r="AD44" s="18">
        <f t="shared" si="6"/>
        <v>0.84440625000000002</v>
      </c>
      <c r="AE44" s="18">
        <f t="shared" si="6"/>
        <v>0.84389999999999998</v>
      </c>
      <c r="AF44" s="18">
        <f t="shared" si="6"/>
        <v>0.84339374999999994</v>
      </c>
      <c r="AG44" s="18">
        <f t="shared" si="6"/>
        <v>0.84284999999999988</v>
      </c>
      <c r="AH44" s="18">
        <f t="shared" si="6"/>
        <v>0.84223124999999999</v>
      </c>
      <c r="AI44" s="18">
        <f t="shared" si="6"/>
        <v>0.84149999999999991</v>
      </c>
      <c r="AJ44" s="18">
        <f t="shared" si="6"/>
        <v>0.84061874999999986</v>
      </c>
      <c r="AK44" s="18">
        <f t="shared" si="6"/>
        <v>0.83954999999999991</v>
      </c>
      <c r="AL44" s="18">
        <f t="shared" si="6"/>
        <v>0.83825624999999993</v>
      </c>
      <c r="AM44" s="18">
        <f t="shared" si="6"/>
        <v>0.8367</v>
      </c>
      <c r="AN44" s="18">
        <f t="shared" si="6"/>
        <v>0.83484374999999988</v>
      </c>
      <c r="AO44" s="18">
        <f t="shared" si="6"/>
        <v>0.83264999999999989</v>
      </c>
      <c r="AP44" s="18">
        <f t="shared" si="6"/>
        <v>0.83008124999999988</v>
      </c>
      <c r="AQ44" s="18">
        <f t="shared" si="6"/>
        <v>0.82709999999999995</v>
      </c>
      <c r="AR44" s="18">
        <f t="shared" si="6"/>
        <v>0.82366874999999995</v>
      </c>
      <c r="AS44" s="18">
        <f t="shared" si="6"/>
        <v>0.81974999999999998</v>
      </c>
      <c r="AT44" s="18">
        <f t="shared" si="6"/>
        <v>0.8153062499999999</v>
      </c>
      <c r="AU44" s="18">
        <v>0.8</v>
      </c>
      <c r="AV44" s="18">
        <v>0.8</v>
      </c>
      <c r="AW44" s="18">
        <v>0.8</v>
      </c>
      <c r="AX44" s="18">
        <v>0.8</v>
      </c>
      <c r="AY44" s="18">
        <v>0.8</v>
      </c>
      <c r="AZ44" s="18">
        <v>0.8</v>
      </c>
      <c r="BA44" s="18">
        <v>0.8</v>
      </c>
      <c r="BB44" s="18">
        <v>0.8</v>
      </c>
      <c r="BC44" s="18">
        <v>0.8</v>
      </c>
      <c r="BD44" s="18">
        <v>0.8</v>
      </c>
      <c r="BE44" s="18">
        <v>0.8</v>
      </c>
      <c r="BF44" s="18">
        <v>0.8</v>
      </c>
      <c r="BG44" s="18">
        <v>0.8</v>
      </c>
      <c r="BH44" s="18">
        <v>0.8</v>
      </c>
      <c r="BI44" s="18">
        <v>0.8</v>
      </c>
      <c r="BJ44" s="18">
        <v>0.8</v>
      </c>
      <c r="BK44" s="18">
        <v>0.8</v>
      </c>
      <c r="BL44" s="18">
        <v>0.8</v>
      </c>
      <c r="BM44" s="18">
        <v>0.8</v>
      </c>
    </row>
  </sheetData>
  <mergeCells count="2">
    <mergeCell ref="B3:J3"/>
    <mergeCell ref="B4:J4"/>
  </mergeCells>
  <pageMargins left="0.7" right="0.7" top="0.75" bottom="0.75" header="0.3" footer="0.3"/>
  <pageSetup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HCT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2025-07-12T23:50:30Z</dcterms:created>
  <dcterms:modified xsi:type="dcterms:W3CDTF">2025-07-17T19:52:36Z</dcterms:modified>
</cp:coreProperties>
</file>